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00" windowHeight="11595"/>
  </bookViews>
  <sheets>
    <sheet name="Sheet1" sheetId="1" r:id="rId1"/>
  </sheets>
  <definedNames>
    <definedName name="ERVARINGSFACTOR">Sheet1!$F$28</definedName>
  </definedNames>
  <calcPr calcId="144525"/>
</workbook>
</file>

<file path=xl/sharedStrings.xml><?xml version="1.0" encoding="utf-8"?>
<sst xmlns="http://schemas.openxmlformats.org/spreadsheetml/2006/main" count="49" uniqueCount="43">
  <si>
    <t>Opbrengst van een windmolen in MWh en aantal huishoudens</t>
  </si>
  <si>
    <t>Gegevens van een windturbine</t>
  </si>
  <si>
    <r>
      <rPr>
        <sz val="11"/>
        <color theme="1"/>
        <rFont val="Calibri"/>
        <charset val="134"/>
        <scheme val="minor"/>
      </rPr>
      <t xml:space="preserve">Theoretisch </t>
    </r>
    <r>
      <rPr>
        <b/>
        <sz val="11"/>
        <color theme="1"/>
        <rFont val="Calibri"/>
        <charset val="134"/>
        <scheme val="minor"/>
      </rPr>
      <t>MAXIMAAL</t>
    </r>
    <r>
      <rPr>
        <sz val="11"/>
        <color theme="1"/>
        <rFont val="Calibri"/>
        <charset val="134"/>
        <scheme val="minor"/>
      </rPr>
      <t xml:space="preserve"> vermogen</t>
    </r>
  </si>
  <si>
    <t>MW</t>
  </si>
  <si>
    <t>Opbrengst grote, hoge windturbine in MWh/jaar</t>
  </si>
  <si>
    <r>
      <rPr>
        <sz val="11"/>
        <color rgb="FFFF0000"/>
        <rFont val="Calibri"/>
        <charset val="134"/>
        <scheme val="minor"/>
      </rPr>
      <t>Methode 1</t>
    </r>
    <r>
      <rPr>
        <sz val="11"/>
        <color theme="1"/>
        <rFont val="Calibri"/>
        <charset val="134"/>
        <scheme val="minor"/>
      </rPr>
      <t xml:space="preserve">: </t>
    </r>
  </si>
  <si>
    <t>Gemiddeld vermogen (ca. 25% van dat max. vermogen)</t>
  </si>
  <si>
    <t>Opbrengst per jaar = gemiddeld vermogen * 24 uur * 365 dagen</t>
  </si>
  <si>
    <t>MWh/jaar</t>
  </si>
  <si>
    <t>Methode 2:</t>
  </si>
  <si>
    <t>Gemiddeld aantal vollast-uren per jaar</t>
  </si>
  <si>
    <t>uur</t>
  </si>
  <si>
    <t>Opbrengst per jaar = vollast-uren * max vermogen = 2200 * 8 MW</t>
  </si>
  <si>
    <t>Aantal huishoudens</t>
  </si>
  <si>
    <t>Eén  huishouden heeft gemiddeld per jaar nodig</t>
  </si>
  <si>
    <t>Aantal huishoudens te bedienen = opbrengst per jaar / benodigd per jaar</t>
  </si>
  <si>
    <t>huishoudens</t>
  </si>
  <si>
    <t>betere significantie geeft</t>
  </si>
  <si>
    <t>Opbrengst van een kleine windmolen adgv gem. windsnelheid  1)</t>
  </si>
  <si>
    <t>kW</t>
  </si>
  <si>
    <t>VUL IN: windsnelheid (zie de kaart hieronder)</t>
  </si>
  <si>
    <t>m/s</t>
  </si>
  <si>
    <t>Ervaringsfactor (vermenigv.factor gem. windsnelheid naar vollast-uren)</t>
  </si>
  <si>
    <r>
      <rPr>
        <sz val="11"/>
        <color theme="1"/>
        <rFont val="Calibri"/>
        <charset val="134"/>
        <scheme val="minor"/>
      </rPr>
      <t xml:space="preserve">Gemiddeld aantal vollast-uren per jaar  </t>
    </r>
    <r>
      <rPr>
        <sz val="8"/>
        <color theme="1"/>
        <rFont val="Calibri"/>
        <charset val="134"/>
        <scheme val="minor"/>
      </rPr>
      <t>2</t>
    </r>
    <r>
      <rPr>
        <sz val="11"/>
        <color theme="1"/>
        <rFont val="Calibri"/>
        <charset val="134"/>
        <scheme val="minor"/>
      </rPr>
      <t>) = ca.</t>
    </r>
  </si>
  <si>
    <t>Gemiddeld vermogen = vollast-uren * max vermogen = ca.</t>
  </si>
  <si>
    <t>kWh</t>
  </si>
  <si>
    <t>Prijs van 1 kWh (netto prijs 1 kWh in 2020)</t>
  </si>
  <si>
    <t>euro/kWh</t>
  </si>
  <si>
    <t>Opbrengst per jaar (in euro)= gem vermogen (per jaar) * kW-prijs = ca.</t>
  </si>
  <si>
    <t>euro</t>
  </si>
  <si>
    <r>
      <rPr>
        <sz val="8"/>
        <color theme="1"/>
        <rFont val="Calibri"/>
        <charset val="134"/>
        <scheme val="minor"/>
      </rPr>
      <t>1</t>
    </r>
    <r>
      <rPr>
        <sz val="11"/>
        <color theme="1"/>
        <rFont val="Calibri"/>
        <charset val="134"/>
        <scheme val="minor"/>
      </rPr>
      <t xml:space="preserve">) </t>
    </r>
    <r>
      <rPr>
        <sz val="9"/>
        <color theme="1"/>
        <rFont val="Calibri"/>
        <charset val="134"/>
        <scheme val="minor"/>
      </rPr>
      <t>Niet meegerekend: installatie, omvormer, aansluitkosten (extra groep e.d.)</t>
    </r>
  </si>
  <si>
    <r>
      <rPr>
        <sz val="8"/>
        <color theme="1"/>
        <rFont val="Calibri"/>
        <charset val="134"/>
        <scheme val="minor"/>
      </rPr>
      <t>2</t>
    </r>
    <r>
      <rPr>
        <sz val="11"/>
        <color theme="1"/>
        <rFont val="Calibri"/>
        <charset val="134"/>
        <scheme val="minor"/>
      </rPr>
      <t xml:space="preserve">) </t>
    </r>
    <r>
      <rPr>
        <sz val="9"/>
        <color theme="1"/>
        <rFont val="Calibri"/>
        <charset val="134"/>
        <scheme val="minor"/>
      </rPr>
      <t>Worden berekend adhv gem. windsnelheid * 300 (ervaringsfactor)</t>
    </r>
  </si>
  <si>
    <t>Windsnelheid aan kust en in het land en afgeleide aantal vollast-uren</t>
  </si>
  <si>
    <t>globaal</t>
  </si>
  <si>
    <t>gem. jaar-</t>
  </si>
  <si>
    <t>berekende</t>
  </si>
  <si>
    <t>windsnelh (m/s)</t>
  </si>
  <si>
    <t>vollast-uren</t>
  </si>
  <si>
    <r>
      <rPr>
        <b/>
        <sz val="11"/>
        <color theme="1"/>
        <rFont val="Calibri"/>
        <charset val="134"/>
        <scheme val="minor"/>
      </rPr>
      <t xml:space="preserve">op zee  </t>
    </r>
    <r>
      <rPr>
        <b/>
        <sz val="9"/>
        <color theme="1"/>
        <rFont val="Calibri"/>
        <charset val="134"/>
        <scheme val="minor"/>
      </rPr>
      <t>3</t>
    </r>
    <r>
      <rPr>
        <b/>
        <sz val="11"/>
        <color theme="1"/>
        <rFont val="Calibri"/>
        <charset val="134"/>
        <scheme val="minor"/>
      </rPr>
      <t>)</t>
    </r>
  </si>
  <si>
    <t>kust (max. 10-15 km vanaf de kustlijn)</t>
  </si>
  <si>
    <t>binnenland gemiddeld (maar geen obstakels)</t>
  </si>
  <si>
    <t>binnenland lage windsnelh. (maar geen obstakels)</t>
  </si>
  <si>
    <t>3) op zee waait het vaker, is er een snellere wind, en door grote hoogte nog hogere prestatie</t>
  </si>
</sst>
</file>

<file path=xl/styles.xml><?xml version="1.0" encoding="utf-8"?>
<styleSheet xmlns="http://schemas.openxmlformats.org/spreadsheetml/2006/main">
  <numFmts count="5">
    <numFmt numFmtId="176" formatCode="_(&quot;$&quot;* #,##0_);_(&quot;$&quot;* \(#,##0\);_(&quot;$&quot;* &quot;-&quot;_);_(@_)"/>
    <numFmt numFmtId="177" formatCode="_ * #,##0_ ;_ * \-#,##0_ ;_ * &quot;-&quot;_ ;_ @_ "/>
    <numFmt numFmtId="178" formatCode="_ * #,##0.00_ ;_ * \-#,##0.00_ ;_ * &quot;-&quot;??_ ;_ @_ "/>
    <numFmt numFmtId="179" formatCode="_(&quot;$&quot;* #,##0.00_);_(&quot;$&quot;* \(#,##0.00\);_(&quot;$&quot;* &quot;-&quot;??_);_(@_)"/>
    <numFmt numFmtId="180" formatCode="#,000_);[Red]\(#,000\)"/>
  </numFmts>
  <fonts count="2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1"/>
      <name val="Calibri"/>
      <charset val="134"/>
      <scheme val="minor"/>
    </font>
    <font>
      <sz val="8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12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3" borderId="3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11" borderId="8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0" borderId="1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80" fontId="0" fillId="0" borderId="0" xfId="0" applyNumberFormat="1">
      <alignment vertical="center"/>
    </xf>
    <xf numFmtId="0" fontId="4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3" fontId="0" fillId="0" borderId="0" xfId="0" applyNumberFormat="1">
      <alignment vertical="center"/>
    </xf>
    <xf numFmtId="3" fontId="1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0" fontId="1" fillId="0" borderId="0" xfId="0" applyNumberFormat="1" applyFont="1">
      <alignment vertical="center"/>
    </xf>
    <xf numFmtId="0" fontId="8" fillId="0" borderId="0" xfId="0" applyFont="1">
      <alignment vertical="center"/>
    </xf>
    <xf numFmtId="1" fontId="0" fillId="0" borderId="0" xfId="0" applyNumberFormat="1">
      <alignment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49</xdr:row>
      <xdr:rowOff>27940</xdr:rowOff>
    </xdr:from>
    <xdr:to>
      <xdr:col>6</xdr:col>
      <xdr:colOff>749300</xdr:colOff>
      <xdr:row>83</xdr:row>
      <xdr:rowOff>135255</xdr:rowOff>
    </xdr:to>
    <xdr:pic>
      <xdr:nvPicPr>
        <xdr:cNvPr id="5" name="Picture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457690"/>
          <a:ext cx="5683250" cy="65843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G47"/>
  <sheetViews>
    <sheetView tabSelected="1" topLeftCell="A23" workbookViewId="0">
      <selection activeCell="A47" sqref="A47"/>
    </sheetView>
  </sheetViews>
  <sheetFormatPr defaultColWidth="9.14285714285714" defaultRowHeight="15" outlineLevelCol="6"/>
  <cols>
    <col min="1" max="1" width="15.4285714285714" customWidth="1"/>
    <col min="2" max="2" width="12.4285714285714" customWidth="1"/>
    <col min="3" max="3" width="4.85714285714286" customWidth="1"/>
    <col min="4" max="4" width="6.14285714285714" customWidth="1"/>
    <col min="5" max="5" width="26.7142857142857" customWidth="1"/>
    <col min="6" max="6" width="8.57142857142857" customWidth="1"/>
    <col min="7" max="7" width="11.2857142857143" customWidth="1"/>
  </cols>
  <sheetData>
    <row r="1" ht="18.75" spans="1:1">
      <c r="A1" s="2" t="s">
        <v>0</v>
      </c>
    </row>
    <row r="3" spans="1:1">
      <c r="A3" s="1" t="s">
        <v>1</v>
      </c>
    </row>
    <row r="4" spans="1:7">
      <c r="A4" s="3" t="s">
        <v>2</v>
      </c>
      <c r="F4">
        <v>3</v>
      </c>
      <c r="G4" t="s">
        <v>3</v>
      </c>
    </row>
    <row r="6" spans="1:1">
      <c r="A6" s="1" t="s">
        <v>4</v>
      </c>
    </row>
    <row r="7" spans="1:1">
      <c r="A7" s="1"/>
    </row>
    <row r="8" spans="1:6">
      <c r="A8" s="4" t="s">
        <v>5</v>
      </c>
      <c r="F8" s="5"/>
    </row>
    <row r="9" spans="1:7">
      <c r="A9" t="s">
        <v>6</v>
      </c>
      <c r="F9">
        <f>0.25*F4</f>
        <v>0.75</v>
      </c>
      <c r="G9" t="s">
        <v>3</v>
      </c>
    </row>
    <row r="10" spans="1:7">
      <c r="A10" s="6" t="s">
        <v>7</v>
      </c>
      <c r="F10" s="5">
        <f>F9*24*365</f>
        <v>6570</v>
      </c>
      <c r="G10" t="s">
        <v>8</v>
      </c>
    </row>
    <row r="11" spans="1:6">
      <c r="A11" s="4"/>
      <c r="F11" s="5"/>
    </row>
    <row r="12" spans="1:6">
      <c r="A12" s="4" t="s">
        <v>9</v>
      </c>
      <c r="F12" s="5"/>
    </row>
    <row r="13" spans="1:7">
      <c r="A13" t="s">
        <v>10</v>
      </c>
      <c r="F13">
        <v>2200</v>
      </c>
      <c r="G13" t="s">
        <v>11</v>
      </c>
    </row>
    <row r="14" spans="1:7">
      <c r="A14" s="6" t="s">
        <v>12</v>
      </c>
      <c r="F14" s="5">
        <f>F13*F4</f>
        <v>6600</v>
      </c>
      <c r="G14" t="s">
        <v>8</v>
      </c>
    </row>
    <row r="16" spans="1:1">
      <c r="A16" s="1" t="s">
        <v>13</v>
      </c>
    </row>
    <row r="17" spans="1:7">
      <c r="A17" t="s">
        <v>14</v>
      </c>
      <c r="F17">
        <v>3.5</v>
      </c>
      <c r="G17" t="s">
        <v>8</v>
      </c>
    </row>
    <row r="18" spans="1:7">
      <c r="A18" t="s">
        <v>15</v>
      </c>
      <c r="F18" s="5">
        <f>((F10/F17)+(F14/F17))/2</f>
        <v>1881.42857142857</v>
      </c>
      <c r="G18" t="s">
        <v>16</v>
      </c>
    </row>
    <row r="19" spans="5:7">
      <c r="E19" t="s">
        <v>17</v>
      </c>
      <c r="F19" s="5">
        <f>ROUNDDOWN(F18,-2)</f>
        <v>1800</v>
      </c>
      <c r="G19" t="s">
        <v>16</v>
      </c>
    </row>
    <row r="20" spans="6:6">
      <c r="F20" s="5"/>
    </row>
    <row r="22" ht="18.75" spans="1:1">
      <c r="A22" s="2" t="s">
        <v>18</v>
      </c>
    </row>
    <row r="24" spans="1:7">
      <c r="A24" s="3" t="s">
        <v>2</v>
      </c>
      <c r="F24">
        <v>2</v>
      </c>
      <c r="G24" t="s">
        <v>19</v>
      </c>
    </row>
    <row r="26" spans="1:7">
      <c r="A26" s="7" t="s">
        <v>20</v>
      </c>
      <c r="B26" s="8"/>
      <c r="C26" s="8"/>
      <c r="D26" s="8"/>
      <c r="E26" s="8"/>
      <c r="F26" s="8">
        <v>4.5</v>
      </c>
      <c r="G26" s="8" t="s">
        <v>21</v>
      </c>
    </row>
    <row r="27" spans="1:1">
      <c r="A27" s="1"/>
    </row>
    <row r="28" spans="1:6">
      <c r="A28" s="3" t="s">
        <v>22</v>
      </c>
      <c r="F28">
        <v>300</v>
      </c>
    </row>
    <row r="29" spans="1:7">
      <c r="A29" s="3" t="s">
        <v>23</v>
      </c>
      <c r="F29" s="9">
        <f>ERVARINGSFACTOR*F26</f>
        <v>1350</v>
      </c>
      <c r="G29" t="s">
        <v>11</v>
      </c>
    </row>
    <row r="30" spans="1:7">
      <c r="A30" t="s">
        <v>24</v>
      </c>
      <c r="F30" s="5">
        <f>ROUNDDOWN(F29*F24,-2)</f>
        <v>2700</v>
      </c>
      <c r="G30" t="s">
        <v>25</v>
      </c>
    </row>
    <row r="31" spans="1:7">
      <c r="A31" t="s">
        <v>26</v>
      </c>
      <c r="F31">
        <v>0.17</v>
      </c>
      <c r="G31" t="s">
        <v>27</v>
      </c>
    </row>
    <row r="32" spans="1:7">
      <c r="A32" t="s">
        <v>28</v>
      </c>
      <c r="F32" s="10">
        <f>ROUNDDOWN(F30*F31,-1)</f>
        <v>450</v>
      </c>
      <c r="G32" t="s">
        <v>29</v>
      </c>
    </row>
    <row r="34" spans="1:1">
      <c r="A34" s="11" t="s">
        <v>30</v>
      </c>
    </row>
    <row r="35" spans="1:1">
      <c r="A35" s="11" t="s">
        <v>31</v>
      </c>
    </row>
    <row r="37" spans="1:1">
      <c r="A37" s="1" t="s">
        <v>32</v>
      </c>
    </row>
    <row r="39" spans="2:2">
      <c r="B39" s="12" t="s">
        <v>33</v>
      </c>
    </row>
    <row r="40" spans="1:2">
      <c r="A40" s="12" t="s">
        <v>34</v>
      </c>
      <c r="B40" s="12" t="s">
        <v>35</v>
      </c>
    </row>
    <row r="41" spans="1:2">
      <c r="A41" s="13" t="s">
        <v>36</v>
      </c>
      <c r="B41" s="12" t="s">
        <v>37</v>
      </c>
    </row>
    <row r="42" s="1" customFormat="1" spans="1:4">
      <c r="A42" s="14"/>
      <c r="B42" s="15">
        <v>4000</v>
      </c>
      <c r="D42" s="1" t="s">
        <v>38</v>
      </c>
    </row>
    <row r="43" spans="1:5">
      <c r="A43" s="1">
        <v>7</v>
      </c>
      <c r="B43" s="15">
        <f>ERVARINGSFACTOR*A43</f>
        <v>2100</v>
      </c>
      <c r="C43" s="1"/>
      <c r="D43" s="1" t="s">
        <v>39</v>
      </c>
      <c r="E43" s="1"/>
    </row>
    <row r="44" spans="1:4">
      <c r="A44">
        <v>4.5</v>
      </c>
      <c r="B44" s="5">
        <f>ERVARINGSFACTOR*A44</f>
        <v>1350</v>
      </c>
      <c r="D44" t="s">
        <v>40</v>
      </c>
    </row>
    <row r="45" spans="1:4">
      <c r="A45">
        <v>3.5</v>
      </c>
      <c r="B45" s="5">
        <f>ERVARINGSFACTOR*A45</f>
        <v>1050</v>
      </c>
      <c r="D45" t="s">
        <v>41</v>
      </c>
    </row>
    <row r="46" spans="2:2">
      <c r="B46" s="5"/>
    </row>
    <row r="47" spans="1:2">
      <c r="A47" s="16" t="s">
        <v>42</v>
      </c>
      <c r="B47" s="17"/>
    </row>
  </sheetData>
  <printOptions horizontalCentered="1" verticalCentered="1"/>
  <pageMargins left="0.75" right="0.75" top="1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</cp:lastModifiedBy>
  <dcterms:created xsi:type="dcterms:W3CDTF">2021-02-18T12:28:00Z</dcterms:created>
  <dcterms:modified xsi:type="dcterms:W3CDTF">2021-02-28T13:58:49Z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